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asetta\2018 ELENA LASETTA 12.4.2021\1. ELENA WORK 10.04.2021\3.   RRF\ΕΓΚΥΚΛΙΟΙ\Εγκύκλιος Επαληθεύσεων\1.ΕΓΚΥΚΛΙΟΣ ΕΠΑΛΗΘΕΥΣΕΩΝ\Εγκύκλιος επαληθεύσεων 20231130 - ΤΕΛΙΚΟ\Παραρτήματα\"/>
    </mc:Choice>
  </mc:AlternateContent>
  <xr:revisionPtr revIDLastSave="0" documentId="13_ncr:1_{2D138747-57F0-491E-B16A-FE15152BA425}" xr6:coauthVersionLast="47" xr6:coauthVersionMax="47" xr10:uidLastSave="{00000000-0000-0000-0000-000000000000}"/>
  <bookViews>
    <workbookView xWindow="-108" yWindow="-108" windowWidth="23256" windowHeight="12456" xr2:uid="{6FAEE513-58C3-401D-8F68-7257185250B1}"/>
  </bookViews>
  <sheets>
    <sheet name="Παρ. Η(α) Επιτόπιες Έργων ΣΧ" sheetId="1" r:id="rId1"/>
    <sheet name="Παρ. Η(β)_Επιτόπιος Έργων Σ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2" l="1"/>
  <c r="N10" i="2"/>
  <c r="M10" i="2"/>
  <c r="L10" i="2"/>
  <c r="P10" i="2" s="1"/>
  <c r="K10" i="2"/>
  <c r="M8" i="1"/>
  <c r="L8" i="1"/>
  <c r="N23" i="1" s="1"/>
  <c r="O23" i="1" s="1"/>
  <c r="P23" i="1" s="1"/>
  <c r="P25" i="2" l="1"/>
  <c r="Q25" i="2" s="1"/>
  <c r="R25" i="2" s="1"/>
  <c r="P23" i="2"/>
  <c r="Q23" i="2" s="1"/>
  <c r="R23" i="2" s="1"/>
  <c r="P21" i="2"/>
  <c r="Q21" i="2" s="1"/>
  <c r="R21" i="2" s="1"/>
  <c r="P19" i="2"/>
  <c r="Q19" i="2" s="1"/>
  <c r="R19" i="2" s="1"/>
  <c r="P17" i="2"/>
  <c r="Q17" i="2" s="1"/>
  <c r="R17" i="2" s="1"/>
  <c r="P15" i="2"/>
  <c r="Q15" i="2" s="1"/>
  <c r="R15" i="2" s="1"/>
  <c r="P13" i="2"/>
  <c r="Q13" i="2" s="1"/>
  <c r="P11" i="2"/>
  <c r="Q11" i="2" s="1"/>
  <c r="P24" i="2"/>
  <c r="Q24" i="2" s="1"/>
  <c r="R24" i="2" s="1"/>
  <c r="P22" i="2"/>
  <c r="Q22" i="2" s="1"/>
  <c r="R22" i="2" s="1"/>
  <c r="P20" i="2"/>
  <c r="Q20" i="2" s="1"/>
  <c r="R20" i="2" s="1"/>
  <c r="P18" i="2"/>
  <c r="Q18" i="2" s="1"/>
  <c r="R18" i="2" s="1"/>
  <c r="P16" i="2"/>
  <c r="Q16" i="2" s="1"/>
  <c r="R16" i="2" s="1"/>
  <c r="P14" i="2"/>
  <c r="Q14" i="2" s="1"/>
  <c r="R14" i="2" s="1"/>
  <c r="P12" i="2"/>
  <c r="Q12" i="2" s="1"/>
  <c r="R12" i="2" s="1"/>
  <c r="N12" i="1"/>
  <c r="O12" i="1" s="1"/>
  <c r="P12" i="1" s="1"/>
  <c r="N16" i="1"/>
  <c r="O16" i="1" s="1"/>
  <c r="P16" i="1" s="1"/>
  <c r="N20" i="1"/>
  <c r="O20" i="1" s="1"/>
  <c r="P20" i="1" s="1"/>
  <c r="N24" i="1"/>
  <c r="O24" i="1" s="1"/>
  <c r="P24" i="1" s="1"/>
  <c r="N10" i="1"/>
  <c r="O10" i="1" s="1"/>
  <c r="N14" i="1"/>
  <c r="O14" i="1" s="1"/>
  <c r="P14" i="1" s="1"/>
  <c r="N18" i="1"/>
  <c r="O18" i="1" s="1"/>
  <c r="P18" i="1" s="1"/>
  <c r="N22" i="1"/>
  <c r="O22" i="1" s="1"/>
  <c r="P22" i="1" s="1"/>
  <c r="N11" i="1"/>
  <c r="O11" i="1" s="1"/>
  <c r="P11" i="1" s="1"/>
  <c r="N13" i="1"/>
  <c r="O13" i="1" s="1"/>
  <c r="P13" i="1" s="1"/>
  <c r="N15" i="1"/>
  <c r="O15" i="1" s="1"/>
  <c r="P15" i="1" s="1"/>
  <c r="N17" i="1"/>
  <c r="O17" i="1" s="1"/>
  <c r="P17" i="1" s="1"/>
  <c r="N19" i="1"/>
  <c r="O19" i="1" s="1"/>
  <c r="P19" i="1" s="1"/>
  <c r="N21" i="1"/>
  <c r="O21" i="1" s="1"/>
  <c r="P21" i="1" s="1"/>
  <c r="P10" i="1" l="1"/>
  <c r="R11" i="2"/>
  <c r="R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Elena Lasetta</author>
  </authors>
  <commentList>
    <comment ref="I7" authorId="0" shapeId="0" xr:uid="{45B75B36-A503-45ED-A1F6-F78F0E1C7398}">
      <text>
        <r>
          <rPr>
            <b/>
            <sz val="9"/>
            <color indexed="81"/>
            <rFont val="Tahoma"/>
            <family val="2"/>
            <charset val="161"/>
          </rPr>
          <t>Elena Lasetta:
  Κάθε εμπλεκόμενος συνέταιρος να φαίνεται σε ξεχωριστή γραμμη. Ένα έργο ΣΧ μπορεί να έχει πολλούς συνέταιρους,</t>
        </r>
      </text>
    </comment>
  </commentList>
</comments>
</file>

<file path=xl/sharedStrings.xml><?xml version="1.0" encoding="utf-8"?>
<sst xmlns="http://schemas.openxmlformats.org/spreadsheetml/2006/main" count="92" uniqueCount="60">
  <si>
    <t>Παράρτημα H(α): Μοντέλο για επιλογή δείγματος επιτόπιας τεχνικής επαλήθευσης Έργων ΣΧ (σε επίπεδο Έργου ΣΧ)</t>
  </si>
  <si>
    <t>Ημερομηνία επιλογής δείγματος:</t>
  </si>
  <si>
    <t>Όνομα λειτουργού:</t>
  </si>
  <si>
    <t>ΠΑΡΑΓΟΝΤΕΣ ΚΙΝΔΥΝΟΥ</t>
  </si>
  <si>
    <t>Α/Α</t>
  </si>
  <si>
    <t>Κωδικός Παρέμβασης</t>
  </si>
  <si>
    <t>Τίτλος Παρέμβασης</t>
  </si>
  <si>
    <t>Φορέας Υλοποίησης</t>
  </si>
  <si>
    <t>Κωδικός Πρόσκλησης (Δέσμευσης)</t>
  </si>
  <si>
    <t>Τίτλος Πρόσκλησης (Δέσμευσης)</t>
  </si>
  <si>
    <t>Κωδικός Πρότασης ΣΧ</t>
  </si>
  <si>
    <t>Δικαιούχος / εμπλεκόμενος συνέταιρος</t>
  </si>
  <si>
    <t>Τίτλος Έργου Πρότασης ΣΧ</t>
  </si>
  <si>
    <t>Ύψος  δαπανών  που περιλαμβάνονται σε αίτηση πληρωμής κατά την ημερομηνία επιλογής του δείγματος</t>
  </si>
  <si>
    <t>Tύπος
Φορέα Υλοποίησης</t>
  </si>
  <si>
    <t>Αποτελέσματα Arachne που αφορούν στα ρίσκα "Reputational &amp; Fraud" και "Concentration of Funding"</t>
  </si>
  <si>
    <t>ΠΟΣΟΣΤΟ ΣΤΑΘΜΙΣΗΣ</t>
  </si>
  <si>
    <t>ΣΤΑΘΜΙΣΜΕΝΗ ΑΞΙΑ (€)</t>
  </si>
  <si>
    <t>ΚΑΤΑΤΑΞΗ</t>
  </si>
  <si>
    <t>Μέγιστη βαθμολόγηση</t>
  </si>
  <si>
    <t>ΒΑΡΥΤΗΤΑ ΚΡΙΤΗΡΙΟΥ</t>
  </si>
  <si>
    <t>…..</t>
  </si>
  <si>
    <t>Προώθηση των ΑΠΕ και μέτρων ενεργειακής απόδοσης σε κατοικίες</t>
  </si>
  <si>
    <t>Ταμείο Ανανεώσιμων Πηγών Ενέργειας (ΑΠΕ) και Εξοικονόμησης Ενέργειας (ΕΞ.Ε)</t>
  </si>
  <si>
    <t>C[C2.1]-I[I2.a]-[1]</t>
  </si>
  <si>
    <t>Σχέδιο Χορηγιών για ενθάρρυνση της χρήσης Ανανεώσιμων Πηγών Ενέργειας και της Εξοικονόμησης Ενέργειας στις κατοικίες για το έτος 2021 - 1η πρόσκληση</t>
  </si>
  <si>
    <t>Partner 1</t>
  </si>
  <si>
    <t>…...................................</t>
  </si>
  <si>
    <t>Partner 2</t>
  </si>
  <si>
    <t>Παράρτημα Η(β): Μοντέλο για επιλογή δείγματος επιτόπιας τεχνικής επαλήθευσης Έργων ΣΧ (σε επίπεδο κατηγορίας δαπάνης)</t>
  </si>
  <si>
    <t>ΠΕΡΙΓΡΑΦΗ ΔΑΠΑΝΗΣ</t>
  </si>
  <si>
    <t>ΥΨΟΣ ΔΑΠΑΝΩΝ ΠΟΥ ΠΕΡΙΛΑΜΒΑΝΟΝΤΑΙ ΣΕ ΑΙΤΗΣΗ ΠΛΗΡΩΜΗΣ ΚΑΤΆ ΤΗΝ ΗΜΕΡΟΜΗΝΙΑ ΕΠΙΛΟΓΗΣ ΤΟΥ ΔΕΙΓΜΑΤΟΣ€)</t>
  </si>
  <si>
    <t>ΧΡΗΜΑΤΟΔΟΤΗΣΗ ΑΠΌ ΆΛΛΕΣ ΠΗΓΕΣ (ΌΧΙ=1, ΝΑΙ=5)</t>
  </si>
  <si>
    <t>ΠΡΟΗΓΟΥΜΕΝΗ ΕΠΑΛΗΘΕΥΣΗ (NAI=1, OXI=2)</t>
  </si>
  <si>
    <t>ΑΠΟΤΕΛΕΣΜΑΤΑ ΠΡΟΗΓΟΥΜΕΝΩΝ ΕΠΑΛΗΘΕΥΣΕΩΝ (1-5)</t>
  </si>
  <si>
    <t>ΥΠΟΝΙΑ ΑΠΑΤΗΣ, ΔΙΑΦΘΟΡΑΣ ΚΑΙ ΣΥΓΚΡΟΥΣΗΣ ΣΥΜΦΕΡΟΝΤΩΝ ΓΙΑ ΤΟ ΣΥΓΚΕΚΡΙΜΕΝΟ ΕΡΓΟ ΣΧ / ΣΥΜΒΑΣΗ (ΌΧΙ=1, ΝΑΙ=5)</t>
  </si>
  <si>
    <t>ΑΠΟΤΕΛΕΣΜΑΤΑ ARACHNE ΠΟΥ ΑΦΟΡΟΥΝ ΣΤΑ ΡΙΣΚΑ "REPUTATIONAL AND FRAUD" ΚΑΙ "CONCENTRATION OF FUNDING" (1-5)</t>
  </si>
  <si>
    <t xml:space="preserve">Α </t>
  </si>
  <si>
    <t>Β</t>
  </si>
  <si>
    <t>Γ</t>
  </si>
  <si>
    <t>Δ</t>
  </si>
  <si>
    <t>Ε</t>
  </si>
  <si>
    <t>ΣΤ</t>
  </si>
  <si>
    <t>Ζ</t>
  </si>
  <si>
    <t>Η</t>
  </si>
  <si>
    <t>Θ</t>
  </si>
  <si>
    <t>Ι</t>
  </si>
  <si>
    <t>ΜΕΓΙΣΤΗ ΒΑΡΥΤΗΤΑ</t>
  </si>
  <si>
    <t>…</t>
  </si>
  <si>
    <t>Α</t>
  </si>
  <si>
    <t>ΠΕΡΙΓΡΑΦΗ ΔΑΠΑΝΗΣ ΣΧ</t>
  </si>
  <si>
    <t>ΣΗΜΠΛΗΡΩΣΤΕ ΤΟ ΠΟΣΟ ΠΟΥ ΠΑΡΟΥΣΙΑΖΕΤΑΙ ΣΧΕΤΙΚΑ ΜΕ ΤΗΝ ΕΝ ΛΟΓΩ ΔΑΠΑΝΗ</t>
  </si>
  <si>
    <t>ΣΥΜΠΛΗΡΩΣΤΕ 5 ΑΝ ΕΧΕΙ ΔΗΛΩΘΕΙ ΧΡΗΜΑΤΟΔΟΤΗΣΗ ΤΗΣ ΔΑΠΑΝΗΣ ΑΠΌ ΆΛΛΕΣ ΠΗΓΕΣ (ΑΛΛΙΩΣ 1)</t>
  </si>
  <si>
    <t>ΣΥΜΠΛΗΡΩΣΤΕ 1 ΑΝ Η ΣΥΓΚΕΚΡΙΜΕΝΗ ΚΑΤΗΓΟΡΙΑ ΔΑΠΑΝΗΣ ΕΧΕΙ ΕΠΑΛΗΘΕΥΤΕΙ ΣΤΟ ΠΑΡΕΛΘΟΝ (ΑΛΛΙΩΣ 2)</t>
  </si>
  <si>
    <t>ΒΑΘΜΟΛΟΓΕΙΤΑΝΑΛΟΓΑ ΜΕ ΤΑ ΑΠΟΤΕΛΕΣΜΑΤΑ ΤΩΝ ΠΡΟΗΓΟΥΜΕΝΩΝ ΕΠΑΛΗΘΕΥΣΕΩΝ. ΣΗΜΕΙΩΣΤΕ 1 ΣΕ ΠΕΡΙΠΤΩΣΗ ΠΟΥ ΔΕΝ ΕΓΙΝΑΝ ΕΠΑΛΗΘΕΥΣΕΙΣ ΓΙΑ ΤΟ ΕΝ ΛΟΓΩ ΣΧΕΔΙΟ ΣΤΟ ΠΑΡΕΛΘΟΝ, ΔΙΑΦΟΡΕΤΙΚΑ ΒΑΘΜΟΛΟΓΕΙΣΤΕ ΑΝΑΛΟΓΑ ΜΕ ΤΑ ΑΠΟΤΕΛΕΣΜΑΤΑ ΤΩΝ ΕΠΑΛΗΘΕΥΣΕΩΝ (ΒΑΘΜΟΣ 5 ΓΙΑ ΤΙΣ ΠΕΡΙΠΤΩΣΕΙΣ ΠΟΥ ΠΑΡΟΥΣΙΑΣΤΗΚΑΝ ΣΟΒΑΡΑ ΠΡΟΒΛΗΜΑΤΑ ΣΤΟ ΠΑΡΕΛΘΟΝ)</t>
  </si>
  <si>
    <t>ΣΥΜΠΛΗΡΩΣΤΕ 5 ΑΝ ΥΠΑΡΧΟΥΝ ΕΧΟΥΝ ΚΑΤΑΧΩΡΗΘΕΙ ΚΑΤΑΓΓΕΛΙΕΣ ΓΙΑ ΥΠΟΝΙΑ ΑΠΑΤΗΣ, ΔΙΑΦΘΟΡΑΣ ΚΑΙ ΣΥΓΚΡΟΥΣΗΣ ΣΥΜΦΕΡΟΝΤΩΝ ΓΙΑ ΤΟ ΣΥΓΚΕΚΡΙΜΕΝΟ ΕΡΓΟ ΣΧ / ΣΥΜΒΑΣΗ (ΑΛΛΙΩΣ 1)</t>
  </si>
  <si>
    <t>ΑΠΟΤΕΛΕΣΜΑΤΑ ARACHNE ΠΟΥ ΑΦΟΡΟΥΝ ΣΤΑ ΡΙΣΚΑ "REPUTATIONAL AND FRAUD" ΚΑΙ "CONCENTRATION OF FUNDING"</t>
  </si>
  <si>
    <t>ΠΑΡΟΥΣΙΑΖΕΤΑΙ ΤΟ ΠΟΣΟΣΤΟ ΣΤΑΘΜΙΣΗΣ ΜΕ ΒΑΣΗ ΤΟΥΣ ΠΑΡΑΓΟΝΤΕΣ ΣΤΙΣ ΣΤΗΛΕΣ Γ -Ζ</t>
  </si>
  <si>
    <t>ΠΑΡΟΥΙΣΑΖΕΤΑΙ Η ΣΤΑΘΜΙΣΜΕΝΗ ΧΡΗΜΑΤΙΚΗ ΑΞΙΑ ΤΗΣ ΚΑΤΗΓΟΡΙΑΣ</t>
  </si>
  <si>
    <t>ΠΑΡΟΥΣΙΑΖΕΤΑΙ Η ΣΕΙΡΑ ΚΑΤΑΤΑΞΗΣ ΤΗΣ ΚΑΘΕ ΚΑΤΗΓΟΡΙΑΣ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</si>
</sst>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  <charset val="161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AEAEA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9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6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9" xfId="3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5" fillId="3" borderId="10" xfId="3" applyFill="1" applyBorder="1" applyAlignment="1">
      <alignment horizontal="center" vertical="center" wrapText="1"/>
    </xf>
    <xf numFmtId="0" fontId="5" fillId="3" borderId="11" xfId="3" applyFill="1" applyBorder="1" applyAlignment="1">
      <alignment horizontal="center" vertical="center" wrapText="1"/>
    </xf>
    <xf numFmtId="0" fontId="5" fillId="3" borderId="12" xfId="3" applyFill="1" applyBorder="1" applyAlignment="1">
      <alignment horizontal="center" vertical="center" wrapText="1"/>
    </xf>
    <xf numFmtId="0" fontId="5" fillId="0" borderId="13" xfId="3" applyBorder="1" applyAlignment="1">
      <alignment horizontal="center" vertical="center" wrapText="1"/>
    </xf>
    <xf numFmtId="0" fontId="5" fillId="0" borderId="14" xfId="3" applyBorder="1" applyAlignment="1">
      <alignment horizontal="center" vertical="center" wrapText="1"/>
    </xf>
    <xf numFmtId="0" fontId="2" fillId="3" borderId="15" xfId="3" applyFont="1" applyFill="1" applyBorder="1" applyAlignment="1">
      <alignment horizontal="right" vertical="center" wrapText="1"/>
    </xf>
    <xf numFmtId="0" fontId="6" fillId="3" borderId="15" xfId="3" applyFont="1" applyFill="1" applyBorder="1" applyAlignment="1">
      <alignment horizontal="center" vertical="center" wrapText="1"/>
    </xf>
    <xf numFmtId="0" fontId="5" fillId="5" borderId="15" xfId="3" applyFill="1" applyBorder="1" applyAlignment="1">
      <alignment horizontal="center" vertical="center" wrapText="1"/>
    </xf>
    <xf numFmtId="0" fontId="5" fillId="5" borderId="16" xfId="3" applyFill="1" applyBorder="1" applyAlignment="1">
      <alignment horizontal="center" vertical="center" wrapText="1"/>
    </xf>
    <xf numFmtId="0" fontId="5" fillId="0" borderId="17" xfId="3" applyBorder="1" applyAlignment="1">
      <alignment vertical="center" wrapText="1"/>
    </xf>
    <xf numFmtId="0" fontId="5" fillId="0" borderId="18" xfId="3" applyBorder="1" applyAlignment="1">
      <alignment vertical="center" wrapText="1"/>
    </xf>
    <xf numFmtId="0" fontId="2" fillId="3" borderId="19" xfId="3" applyFont="1" applyFill="1" applyBorder="1" applyAlignment="1">
      <alignment horizontal="right" vertical="center" wrapText="1"/>
    </xf>
    <xf numFmtId="0" fontId="5" fillId="3" borderId="19" xfId="3" applyFill="1" applyBorder="1" applyAlignment="1">
      <alignment horizontal="center" vertical="center" wrapText="1"/>
    </xf>
    <xf numFmtId="0" fontId="5" fillId="5" borderId="19" xfId="3" applyFill="1" applyBorder="1" applyAlignment="1">
      <alignment horizontal="center" vertical="center" wrapText="1"/>
    </xf>
    <xf numFmtId="0" fontId="5" fillId="5" borderId="20" xfId="3" applyFill="1" applyBorder="1" applyAlignment="1">
      <alignment horizontal="center" vertical="center" wrapText="1"/>
    </xf>
    <xf numFmtId="0" fontId="5" fillId="0" borderId="21" xfId="3" applyBorder="1" applyAlignment="1">
      <alignment horizontal="center" vertical="center" wrapText="1"/>
    </xf>
    <xf numFmtId="0" fontId="5" fillId="0" borderId="22" xfId="3" applyBorder="1" applyAlignment="1">
      <alignment horizontal="center" vertical="center" wrapText="1"/>
    </xf>
    <xf numFmtId="0" fontId="5" fillId="0" borderId="23" xfId="3" applyBorder="1" applyAlignment="1" applyProtection="1">
      <alignment horizontal="center" vertical="center" wrapText="1"/>
      <protection locked="0"/>
    </xf>
    <xf numFmtId="43" fontId="5" fillId="0" borderId="23" xfId="1" applyFont="1" applyBorder="1" applyAlignment="1" applyProtection="1">
      <alignment horizontal="center" vertical="center" wrapText="1"/>
      <protection locked="0"/>
    </xf>
    <xf numFmtId="164" fontId="5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3" applyBorder="1" applyAlignment="1" applyProtection="1">
      <alignment horizontal="center" vertical="center" wrapText="1"/>
      <protection locked="0"/>
    </xf>
    <xf numFmtId="9" fontId="5" fillId="6" borderId="25" xfId="2" applyFont="1" applyFill="1" applyBorder="1" applyAlignment="1">
      <alignment horizontal="center" vertical="center" wrapText="1"/>
    </xf>
    <xf numFmtId="4" fontId="5" fillId="6" borderId="26" xfId="3" applyNumberFormat="1" applyFill="1" applyBorder="1" applyAlignment="1">
      <alignment horizontal="center" vertical="center" wrapText="1"/>
    </xf>
    <xf numFmtId="0" fontId="5" fillId="6" borderId="27" xfId="3" applyFill="1" applyBorder="1" applyAlignment="1">
      <alignment horizontal="center" vertical="center" wrapText="1"/>
    </xf>
    <xf numFmtId="0" fontId="5" fillId="0" borderId="28" xfId="3" applyBorder="1" applyAlignment="1">
      <alignment horizontal="center" vertical="center" wrapText="1"/>
    </xf>
    <xf numFmtId="43" fontId="5" fillId="0" borderId="29" xfId="1" applyFont="1" applyBorder="1" applyAlignment="1" applyProtection="1">
      <alignment horizontal="center" vertical="center" wrapText="1"/>
      <protection locked="0"/>
    </xf>
    <xf numFmtId="164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0" xfId="3" applyBorder="1" applyAlignment="1">
      <alignment horizontal="center" vertical="center" wrapText="1"/>
    </xf>
    <xf numFmtId="0" fontId="5" fillId="0" borderId="29" xfId="3" applyBorder="1" applyAlignment="1" applyProtection="1">
      <alignment horizontal="center" vertical="center" wrapText="1"/>
      <protection locked="0"/>
    </xf>
    <xf numFmtId="0" fontId="5" fillId="0" borderId="31" xfId="3" applyBorder="1" applyAlignment="1">
      <alignment horizontal="center" vertical="center" wrapText="1"/>
    </xf>
    <xf numFmtId="0" fontId="5" fillId="0" borderId="32" xfId="3" applyBorder="1" applyAlignment="1">
      <alignment horizontal="center" vertical="center" wrapText="1"/>
    </xf>
    <xf numFmtId="0" fontId="5" fillId="0" borderId="33" xfId="3" applyBorder="1" applyAlignment="1" applyProtection="1">
      <alignment horizontal="center" vertical="center" wrapText="1"/>
      <protection locked="0"/>
    </xf>
    <xf numFmtId="0" fontId="5" fillId="0" borderId="0" xfId="3" applyAlignment="1">
      <alignment horizontal="center" vertical="center" wrapText="1"/>
    </xf>
    <xf numFmtId="0" fontId="5" fillId="0" borderId="34" xfId="3" applyBorder="1" applyAlignment="1">
      <alignment horizontal="center" vertical="center" wrapText="1"/>
    </xf>
    <xf numFmtId="0" fontId="5" fillId="0" borderId="34" xfId="3" applyBorder="1" applyAlignment="1">
      <alignment horizontal="left" vertical="center" wrapText="1"/>
    </xf>
    <xf numFmtId="0" fontId="9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5" fillId="0" borderId="2" xfId="3" applyBorder="1" applyAlignment="1">
      <alignment horizontal="center" vertical="center" wrapText="1"/>
    </xf>
    <xf numFmtId="0" fontId="5" fillId="0" borderId="3" xfId="3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5" fillId="0" borderId="5" xfId="3" applyBorder="1" applyAlignment="1">
      <alignment horizontal="center" vertical="center" wrapText="1"/>
    </xf>
    <xf numFmtId="0" fontId="5" fillId="0" borderId="6" xfId="3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 wrapText="1"/>
    </xf>
    <xf numFmtId="0" fontId="2" fillId="3" borderId="10" xfId="3" applyFont="1" applyFill="1" applyBorder="1" applyAlignment="1">
      <alignment horizontal="center" vertical="center" wrapText="1"/>
    </xf>
    <xf numFmtId="0" fontId="2" fillId="3" borderId="11" xfId="3" applyFont="1" applyFill="1" applyBorder="1" applyAlignment="1">
      <alignment horizontal="center" vertical="center" wrapText="1"/>
    </xf>
    <xf numFmtId="0" fontId="2" fillId="7" borderId="11" xfId="3" applyFont="1" applyFill="1" applyBorder="1" applyAlignment="1">
      <alignment horizontal="center" vertical="center" wrapText="1"/>
    </xf>
    <xf numFmtId="0" fontId="2" fillId="7" borderId="12" xfId="3" applyFont="1" applyFill="1" applyBorder="1" applyAlignment="1">
      <alignment horizontal="center" vertical="center" wrapText="1"/>
    </xf>
    <xf numFmtId="0" fontId="5" fillId="7" borderId="13" xfId="3" applyFill="1" applyBorder="1" applyAlignment="1">
      <alignment horizontal="center" vertical="center" wrapText="1"/>
    </xf>
    <xf numFmtId="0" fontId="5" fillId="7" borderId="14" xfId="3" applyFill="1" applyBorder="1" applyAlignment="1">
      <alignment horizontal="center" vertical="center" wrapText="1"/>
    </xf>
    <xf numFmtId="0" fontId="10" fillId="7" borderId="15" xfId="3" applyFont="1" applyFill="1" applyBorder="1" applyAlignment="1">
      <alignment horizontal="center" vertical="center" wrapText="1"/>
    </xf>
    <xf numFmtId="0" fontId="10" fillId="7" borderId="16" xfId="3" applyFont="1" applyFill="1" applyBorder="1" applyAlignment="1">
      <alignment horizontal="center" vertical="center" wrapText="1"/>
    </xf>
    <xf numFmtId="0" fontId="2" fillId="4" borderId="17" xfId="3" applyFont="1" applyFill="1" applyBorder="1" applyAlignment="1">
      <alignment horizontal="center" vertical="center" wrapText="1"/>
    </xf>
    <xf numFmtId="0" fontId="2" fillId="4" borderId="18" xfId="3" applyFont="1" applyFill="1" applyBorder="1" applyAlignment="1">
      <alignment horizontal="center" vertical="center" wrapText="1"/>
    </xf>
    <xf numFmtId="0" fontId="2" fillId="4" borderId="19" xfId="3" applyFont="1" applyFill="1" applyBorder="1" applyAlignment="1">
      <alignment horizontal="center" vertical="center" wrapText="1"/>
    </xf>
    <xf numFmtId="0" fontId="2" fillId="4" borderId="19" xfId="3" applyFont="1" applyFill="1" applyBorder="1" applyAlignment="1">
      <alignment horizontal="center" vertical="center" wrapText="1"/>
    </xf>
    <xf numFmtId="0" fontId="5" fillId="7" borderId="8" xfId="3" applyFill="1" applyBorder="1" applyAlignment="1">
      <alignment horizontal="center" vertical="center" wrapText="1"/>
    </xf>
    <xf numFmtId="0" fontId="5" fillId="7" borderId="19" xfId="3" applyFill="1" applyBorder="1" applyAlignment="1">
      <alignment horizontal="center" vertical="center" wrapText="1"/>
    </xf>
    <xf numFmtId="0" fontId="5" fillId="7" borderId="20" xfId="3" applyFill="1" applyBorder="1" applyAlignment="1">
      <alignment horizontal="center" vertical="center" wrapText="1"/>
    </xf>
    <xf numFmtId="0" fontId="2" fillId="4" borderId="8" xfId="3" applyFont="1" applyFill="1" applyBorder="1" applyAlignment="1">
      <alignment horizontal="center" vertical="center" wrapText="1"/>
    </xf>
    <xf numFmtId="0" fontId="2" fillId="4" borderId="35" xfId="3" applyFont="1" applyFill="1" applyBorder="1" applyAlignment="1">
      <alignment horizontal="center" vertical="center" wrapText="1"/>
    </xf>
    <xf numFmtId="0" fontId="2" fillId="7" borderId="36" xfId="3" applyFont="1" applyFill="1" applyBorder="1" applyAlignment="1">
      <alignment horizontal="center" vertical="center" wrapText="1"/>
    </xf>
    <xf numFmtId="0" fontId="5" fillId="7" borderId="0" xfId="3" applyFill="1" applyAlignment="1">
      <alignment horizontal="center" vertical="center" wrapText="1"/>
    </xf>
    <xf numFmtId="0" fontId="5" fillId="7" borderId="37" xfId="3" applyFill="1" applyBorder="1" applyAlignment="1">
      <alignment horizontal="center" vertical="center" wrapText="1"/>
    </xf>
    <xf numFmtId="0" fontId="5" fillId="7" borderId="21" xfId="3" applyFill="1" applyBorder="1" applyAlignment="1">
      <alignment horizontal="center" vertical="center" wrapText="1"/>
    </xf>
    <xf numFmtId="0" fontId="5" fillId="7" borderId="22" xfId="3" applyFill="1" applyBorder="1" applyAlignment="1">
      <alignment horizontal="center" vertical="center" wrapText="1"/>
    </xf>
    <xf numFmtId="4" fontId="5" fillId="0" borderId="24" xfId="3" applyNumberFormat="1" applyBorder="1" applyAlignment="1" applyProtection="1">
      <alignment horizontal="center" vertical="center" wrapText="1"/>
      <protection locked="0"/>
    </xf>
    <xf numFmtId="1" fontId="5" fillId="0" borderId="24" xfId="1" applyNumberFormat="1" applyFont="1" applyBorder="1" applyAlignment="1" applyProtection="1">
      <alignment horizontal="center" vertical="center" wrapText="1"/>
      <protection locked="0"/>
    </xf>
    <xf numFmtId="10" fontId="5" fillId="6" borderId="25" xfId="3" applyNumberFormat="1" applyFill="1" applyBorder="1" applyAlignment="1">
      <alignment horizontal="center" vertical="center" wrapText="1"/>
    </xf>
    <xf numFmtId="0" fontId="5" fillId="7" borderId="28" xfId="3" applyFill="1" applyBorder="1" applyAlignment="1">
      <alignment horizontal="center" vertical="center" wrapText="1"/>
    </xf>
    <xf numFmtId="0" fontId="5" fillId="7" borderId="30" xfId="3" applyFill="1" applyBorder="1" applyAlignment="1">
      <alignment horizontal="center" vertical="center" wrapText="1"/>
    </xf>
    <xf numFmtId="4" fontId="5" fillId="0" borderId="29" xfId="3" applyNumberFormat="1" applyBorder="1" applyAlignment="1" applyProtection="1">
      <alignment horizontal="center" vertical="center" wrapText="1"/>
      <protection locked="0"/>
    </xf>
    <xf numFmtId="1" fontId="5" fillId="0" borderId="29" xfId="1" applyNumberFormat="1" applyFont="1" applyBorder="1" applyAlignment="1" applyProtection="1">
      <alignment horizontal="center" vertical="center" wrapText="1"/>
      <protection locked="0"/>
    </xf>
    <xf numFmtId="1" fontId="5" fillId="0" borderId="29" xfId="3" applyNumberFormat="1" applyBorder="1" applyAlignment="1" applyProtection="1">
      <alignment horizontal="center" vertical="center" wrapText="1"/>
      <protection locked="0"/>
    </xf>
    <xf numFmtId="0" fontId="5" fillId="7" borderId="31" xfId="3" applyFill="1" applyBorder="1" applyAlignment="1">
      <alignment horizontal="center" vertical="center" wrapText="1"/>
    </xf>
    <xf numFmtId="0" fontId="5" fillId="7" borderId="32" xfId="3" applyFill="1" applyBorder="1" applyAlignment="1">
      <alignment horizontal="center" vertical="center" wrapText="1"/>
    </xf>
    <xf numFmtId="4" fontId="5" fillId="0" borderId="33" xfId="3" applyNumberFormat="1" applyBorder="1" applyAlignment="1" applyProtection="1">
      <alignment horizontal="center" vertical="center" wrapText="1"/>
      <protection locked="0"/>
    </xf>
    <xf numFmtId="0" fontId="5" fillId="6" borderId="38" xfId="3" applyFill="1" applyBorder="1" applyAlignment="1">
      <alignment horizontal="center" vertical="center" wrapText="1"/>
    </xf>
    <xf numFmtId="0" fontId="5" fillId="0" borderId="34" xfId="3" applyBorder="1" applyAlignment="1">
      <alignment horizontal="left" vertical="center"/>
    </xf>
    <xf numFmtId="0" fontId="5" fillId="0" borderId="34" xfId="3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2" xfId="3" xr:uid="{19C77725-591F-4995-8719-3CB47E3CD2CB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00ADF-6EFE-469D-8C3D-B0F6E1599BC1}">
  <dimension ref="B1:P33"/>
  <sheetViews>
    <sheetView tabSelected="1" zoomScale="70" zoomScaleNormal="70" workbookViewId="0">
      <selection activeCell="G10" sqref="G10"/>
    </sheetView>
  </sheetViews>
  <sheetFormatPr defaultColWidth="8.88671875" defaultRowHeight="14.4" x14ac:dyDescent="0.3"/>
  <cols>
    <col min="1" max="1" width="8.88671875" style="3"/>
    <col min="2" max="9" width="17.6640625" style="3" customWidth="1"/>
    <col min="10" max="10" width="49.6640625" style="3" customWidth="1"/>
    <col min="11" max="11" width="21" style="3" customWidth="1"/>
    <col min="12" max="12" width="21.44140625" style="3" customWidth="1"/>
    <col min="13" max="16" width="17.6640625" style="3" customWidth="1"/>
    <col min="17" max="16384" width="8.88671875" style="3"/>
  </cols>
  <sheetData>
    <row r="1" spans="2:16" s="2" customFormat="1" ht="21" x14ac:dyDescent="0.4">
      <c r="B1" s="1" t="s">
        <v>0</v>
      </c>
    </row>
    <row r="2" spans="2:16" ht="21.6" thickBot="1" x14ac:dyDescent="0.45">
      <c r="B2" s="1"/>
    </row>
    <row r="3" spans="2:16" x14ac:dyDescent="0.3">
      <c r="B3" s="4" t="s">
        <v>1</v>
      </c>
      <c r="C3" s="5"/>
      <c r="D3" s="5"/>
      <c r="E3" s="5"/>
      <c r="F3" s="5"/>
      <c r="G3" s="6"/>
    </row>
    <row r="4" spans="2:16" ht="15" thickBot="1" x14ac:dyDescent="0.35">
      <c r="B4" s="7" t="s">
        <v>2</v>
      </c>
      <c r="C4" s="8"/>
      <c r="D4" s="8"/>
      <c r="E4" s="8"/>
      <c r="F4" s="8"/>
      <c r="G4" s="9"/>
    </row>
    <row r="5" spans="2:16" x14ac:dyDescent="0.3">
      <c r="L5" s="10" t="s">
        <v>3</v>
      </c>
      <c r="M5" s="10"/>
    </row>
    <row r="6" spans="2:16" ht="15" thickBot="1" x14ac:dyDescent="0.35">
      <c r="L6" s="11">
        <v>1</v>
      </c>
      <c r="M6" s="11">
        <v>11</v>
      </c>
    </row>
    <row r="7" spans="2:16" ht="115.2" x14ac:dyDescent="0.3">
      <c r="B7" s="12" t="s">
        <v>4</v>
      </c>
      <c r="C7" s="13" t="s">
        <v>5</v>
      </c>
      <c r="D7" s="13" t="s">
        <v>6</v>
      </c>
      <c r="E7" s="13" t="s">
        <v>7</v>
      </c>
      <c r="F7" s="14" t="s">
        <v>8</v>
      </c>
      <c r="G7" s="14" t="s">
        <v>9</v>
      </c>
      <c r="H7" s="14" t="s">
        <v>10</v>
      </c>
      <c r="I7" s="14" t="s">
        <v>11</v>
      </c>
      <c r="J7" s="14" t="s">
        <v>12</v>
      </c>
      <c r="K7" s="15" t="s">
        <v>13</v>
      </c>
      <c r="L7" s="15" t="s">
        <v>14</v>
      </c>
      <c r="M7" s="15" t="s">
        <v>15</v>
      </c>
      <c r="N7" s="16" t="s">
        <v>16</v>
      </c>
      <c r="O7" s="17" t="s">
        <v>17</v>
      </c>
      <c r="P7" s="18" t="s">
        <v>18</v>
      </c>
    </row>
    <row r="8" spans="2:16" x14ac:dyDescent="0.3">
      <c r="B8" s="19"/>
      <c r="C8" s="20"/>
      <c r="D8" s="20"/>
      <c r="E8" s="20"/>
      <c r="F8" s="20"/>
      <c r="G8" s="20"/>
      <c r="H8" s="20"/>
      <c r="I8" s="20"/>
      <c r="J8" s="21" t="s">
        <v>19</v>
      </c>
      <c r="K8" s="21"/>
      <c r="L8" s="22">
        <f>L9*5</f>
        <v>25</v>
      </c>
      <c r="M8" s="22">
        <f>M9*5</f>
        <v>25</v>
      </c>
      <c r="N8" s="23"/>
      <c r="O8" s="23"/>
      <c r="P8" s="24"/>
    </row>
    <row r="9" spans="2:16" ht="14.4" customHeight="1" x14ac:dyDescent="0.3">
      <c r="B9" s="25"/>
      <c r="C9" s="26"/>
      <c r="D9" s="26"/>
      <c r="E9" s="26"/>
      <c r="F9" s="26"/>
      <c r="G9" s="26"/>
      <c r="H9" s="26"/>
      <c r="I9" s="26"/>
      <c r="J9" s="27" t="s">
        <v>20</v>
      </c>
      <c r="K9" s="27"/>
      <c r="L9" s="28">
        <v>5</v>
      </c>
      <c r="M9" s="28">
        <v>5</v>
      </c>
      <c r="N9" s="29"/>
      <c r="O9" s="29"/>
      <c r="P9" s="30"/>
    </row>
    <row r="10" spans="2:16" ht="158.4" x14ac:dyDescent="0.3">
      <c r="B10" s="31">
        <v>1</v>
      </c>
      <c r="C10" s="32" t="s">
        <v>21</v>
      </c>
      <c r="D10" s="32" t="s">
        <v>22</v>
      </c>
      <c r="E10" s="32" t="s">
        <v>23</v>
      </c>
      <c r="F10" s="32" t="s">
        <v>24</v>
      </c>
      <c r="G10" s="32" t="s">
        <v>25</v>
      </c>
      <c r="H10" s="32"/>
      <c r="I10" s="32" t="s">
        <v>26</v>
      </c>
      <c r="J10" s="33" t="s">
        <v>27</v>
      </c>
      <c r="K10" s="34">
        <v>10000</v>
      </c>
      <c r="L10" s="35">
        <v>1</v>
      </c>
      <c r="M10" s="36">
        <v>3</v>
      </c>
      <c r="N10" s="37">
        <f>($L$9*L10+$M$9*M10)/($L$8+$M$8)</f>
        <v>0.4</v>
      </c>
      <c r="O10" s="38">
        <f>N10*K10</f>
        <v>4000</v>
      </c>
      <c r="P10" s="39">
        <f>IF(O10&gt;0,RANK(O10,$O$10:$O$24),0)</f>
        <v>2</v>
      </c>
    </row>
    <row r="11" spans="2:16" ht="158.4" x14ac:dyDescent="0.3">
      <c r="B11" s="40">
        <v>2</v>
      </c>
      <c r="C11" s="32" t="s">
        <v>21</v>
      </c>
      <c r="D11" s="32" t="s">
        <v>22</v>
      </c>
      <c r="E11" s="32" t="s">
        <v>23</v>
      </c>
      <c r="F11" s="32" t="s">
        <v>24</v>
      </c>
      <c r="G11" s="32" t="s">
        <v>25</v>
      </c>
      <c r="H11" s="32"/>
      <c r="I11" s="32" t="s">
        <v>28</v>
      </c>
      <c r="J11" s="33" t="s">
        <v>27</v>
      </c>
      <c r="K11" s="41">
        <v>2000000</v>
      </c>
      <c r="L11" s="42">
        <v>1</v>
      </c>
      <c r="M11" s="36">
        <v>4</v>
      </c>
      <c r="N11" s="37">
        <f t="shared" ref="N11:N24" si="0">($L$9*L11+$M$9*M11)/($L$8+$M$8)</f>
        <v>0.5</v>
      </c>
      <c r="O11" s="38">
        <f t="shared" ref="O11:O24" si="1">N11*K11</f>
        <v>1000000</v>
      </c>
      <c r="P11" s="39">
        <f t="shared" ref="P11:P24" si="2">IF(O11&gt;0,RANK(O11,$O$10:$O$24),0)</f>
        <v>1</v>
      </c>
    </row>
    <row r="12" spans="2:16" x14ac:dyDescent="0.3">
      <c r="B12" s="40">
        <v>3</v>
      </c>
      <c r="C12" s="43"/>
      <c r="D12" s="43"/>
      <c r="E12" s="43"/>
      <c r="F12" s="43"/>
      <c r="G12" s="43"/>
      <c r="H12" s="43"/>
      <c r="I12" s="43"/>
      <c r="J12" s="44"/>
      <c r="K12" s="44"/>
      <c r="L12" s="44"/>
      <c r="M12" s="44"/>
      <c r="N12" s="37">
        <f t="shared" si="0"/>
        <v>0</v>
      </c>
      <c r="O12" s="38">
        <f t="shared" si="1"/>
        <v>0</v>
      </c>
      <c r="P12" s="39">
        <f t="shared" si="2"/>
        <v>0</v>
      </c>
    </row>
    <row r="13" spans="2:16" x14ac:dyDescent="0.3">
      <c r="B13" s="40">
        <v>4</v>
      </c>
      <c r="C13" s="43"/>
      <c r="D13" s="43"/>
      <c r="E13" s="43"/>
      <c r="F13" s="43"/>
      <c r="G13" s="43"/>
      <c r="H13" s="43"/>
      <c r="I13" s="43"/>
      <c r="J13" s="44"/>
      <c r="K13" s="44"/>
      <c r="L13" s="44"/>
      <c r="M13" s="44"/>
      <c r="N13" s="37">
        <f t="shared" si="0"/>
        <v>0</v>
      </c>
      <c r="O13" s="38">
        <f t="shared" si="1"/>
        <v>0</v>
      </c>
      <c r="P13" s="39">
        <f t="shared" si="2"/>
        <v>0</v>
      </c>
    </row>
    <row r="14" spans="2:16" x14ac:dyDescent="0.3">
      <c r="B14" s="40">
        <v>5</v>
      </c>
      <c r="C14" s="43"/>
      <c r="D14" s="43"/>
      <c r="E14" s="43"/>
      <c r="F14" s="43"/>
      <c r="G14" s="43"/>
      <c r="H14" s="43"/>
      <c r="I14" s="43"/>
      <c r="J14" s="44"/>
      <c r="K14" s="44"/>
      <c r="L14" s="44"/>
      <c r="M14" s="44"/>
      <c r="N14" s="37">
        <f t="shared" si="0"/>
        <v>0</v>
      </c>
      <c r="O14" s="38">
        <f t="shared" si="1"/>
        <v>0</v>
      </c>
      <c r="P14" s="39">
        <f t="shared" si="2"/>
        <v>0</v>
      </c>
    </row>
    <row r="15" spans="2:16" x14ac:dyDescent="0.3">
      <c r="B15" s="40">
        <v>6</v>
      </c>
      <c r="C15" s="43"/>
      <c r="D15" s="43"/>
      <c r="E15" s="43"/>
      <c r="F15" s="43"/>
      <c r="G15" s="43"/>
      <c r="H15" s="43"/>
      <c r="I15" s="43"/>
      <c r="J15" s="44"/>
      <c r="K15" s="44"/>
      <c r="L15" s="44"/>
      <c r="M15" s="44"/>
      <c r="N15" s="37">
        <f t="shared" si="0"/>
        <v>0</v>
      </c>
      <c r="O15" s="38">
        <f t="shared" si="1"/>
        <v>0</v>
      </c>
      <c r="P15" s="39">
        <f t="shared" si="2"/>
        <v>0</v>
      </c>
    </row>
    <row r="16" spans="2:16" x14ac:dyDescent="0.3">
      <c r="B16" s="40">
        <v>7</v>
      </c>
      <c r="C16" s="43"/>
      <c r="D16" s="43"/>
      <c r="E16" s="43"/>
      <c r="F16" s="43"/>
      <c r="G16" s="43"/>
      <c r="H16" s="43"/>
      <c r="I16" s="43"/>
      <c r="J16" s="44"/>
      <c r="K16" s="44"/>
      <c r="L16" s="44"/>
      <c r="M16" s="44"/>
      <c r="N16" s="37">
        <f t="shared" si="0"/>
        <v>0</v>
      </c>
      <c r="O16" s="38">
        <f t="shared" si="1"/>
        <v>0</v>
      </c>
      <c r="P16" s="39">
        <f t="shared" si="2"/>
        <v>0</v>
      </c>
    </row>
    <row r="17" spans="2:16" x14ac:dyDescent="0.3">
      <c r="B17" s="40">
        <v>8</v>
      </c>
      <c r="C17" s="43"/>
      <c r="D17" s="43"/>
      <c r="E17" s="43"/>
      <c r="F17" s="43"/>
      <c r="G17" s="43"/>
      <c r="H17" s="43"/>
      <c r="I17" s="43"/>
      <c r="J17" s="44"/>
      <c r="K17" s="44"/>
      <c r="L17" s="44"/>
      <c r="M17" s="44"/>
      <c r="N17" s="37">
        <f t="shared" si="0"/>
        <v>0</v>
      </c>
      <c r="O17" s="38">
        <f t="shared" si="1"/>
        <v>0</v>
      </c>
      <c r="P17" s="39">
        <f t="shared" si="2"/>
        <v>0</v>
      </c>
    </row>
    <row r="18" spans="2:16" x14ac:dyDescent="0.3">
      <c r="B18" s="40">
        <v>9</v>
      </c>
      <c r="C18" s="43"/>
      <c r="D18" s="43"/>
      <c r="E18" s="43"/>
      <c r="F18" s="43"/>
      <c r="G18" s="43"/>
      <c r="H18" s="43"/>
      <c r="I18" s="43"/>
      <c r="J18" s="44"/>
      <c r="K18" s="44"/>
      <c r="L18" s="44"/>
      <c r="M18" s="44"/>
      <c r="N18" s="37">
        <f t="shared" si="0"/>
        <v>0</v>
      </c>
      <c r="O18" s="38">
        <f t="shared" si="1"/>
        <v>0</v>
      </c>
      <c r="P18" s="39">
        <f t="shared" si="2"/>
        <v>0</v>
      </c>
    </row>
    <row r="19" spans="2:16" x14ac:dyDescent="0.3">
      <c r="B19" s="40">
        <v>10</v>
      </c>
      <c r="C19" s="43"/>
      <c r="D19" s="43"/>
      <c r="E19" s="43"/>
      <c r="F19" s="43"/>
      <c r="G19" s="43"/>
      <c r="H19" s="43"/>
      <c r="I19" s="43"/>
      <c r="J19" s="44"/>
      <c r="K19" s="44"/>
      <c r="L19" s="44"/>
      <c r="M19" s="44"/>
      <c r="N19" s="37">
        <f t="shared" si="0"/>
        <v>0</v>
      </c>
      <c r="O19" s="38">
        <f t="shared" si="1"/>
        <v>0</v>
      </c>
      <c r="P19" s="39">
        <f t="shared" si="2"/>
        <v>0</v>
      </c>
    </row>
    <row r="20" spans="2:16" x14ac:dyDescent="0.3">
      <c r="B20" s="40">
        <v>11</v>
      </c>
      <c r="C20" s="43"/>
      <c r="D20" s="43"/>
      <c r="E20" s="43"/>
      <c r="F20" s="43"/>
      <c r="G20" s="43"/>
      <c r="H20" s="43"/>
      <c r="I20" s="43"/>
      <c r="J20" s="44"/>
      <c r="K20" s="44"/>
      <c r="L20" s="44"/>
      <c r="M20" s="44"/>
      <c r="N20" s="37">
        <f t="shared" si="0"/>
        <v>0</v>
      </c>
      <c r="O20" s="38">
        <f t="shared" si="1"/>
        <v>0</v>
      </c>
      <c r="P20" s="39">
        <f t="shared" si="2"/>
        <v>0</v>
      </c>
    </row>
    <row r="21" spans="2:16" x14ac:dyDescent="0.3">
      <c r="B21" s="40">
        <v>12</v>
      </c>
      <c r="C21" s="43"/>
      <c r="D21" s="43"/>
      <c r="E21" s="43"/>
      <c r="F21" s="43"/>
      <c r="G21" s="43"/>
      <c r="H21" s="43"/>
      <c r="I21" s="43"/>
      <c r="J21" s="44"/>
      <c r="K21" s="44"/>
      <c r="L21" s="44"/>
      <c r="M21" s="44"/>
      <c r="N21" s="37">
        <f t="shared" si="0"/>
        <v>0</v>
      </c>
      <c r="O21" s="38">
        <f t="shared" si="1"/>
        <v>0</v>
      </c>
      <c r="P21" s="39">
        <f t="shared" si="2"/>
        <v>0</v>
      </c>
    </row>
    <row r="22" spans="2:16" x14ac:dyDescent="0.3">
      <c r="B22" s="40">
        <v>13</v>
      </c>
      <c r="C22" s="43"/>
      <c r="D22" s="43"/>
      <c r="E22" s="43"/>
      <c r="F22" s="43"/>
      <c r="G22" s="43"/>
      <c r="H22" s="43"/>
      <c r="I22" s="43"/>
      <c r="J22" s="44"/>
      <c r="K22" s="44"/>
      <c r="L22" s="44"/>
      <c r="M22" s="44"/>
      <c r="N22" s="37">
        <f t="shared" si="0"/>
        <v>0</v>
      </c>
      <c r="O22" s="38">
        <f t="shared" si="1"/>
        <v>0</v>
      </c>
      <c r="P22" s="39">
        <f t="shared" si="2"/>
        <v>0</v>
      </c>
    </row>
    <row r="23" spans="2:16" x14ac:dyDescent="0.3">
      <c r="B23" s="40">
        <v>14</v>
      </c>
      <c r="C23" s="43"/>
      <c r="D23" s="43"/>
      <c r="E23" s="43"/>
      <c r="F23" s="43"/>
      <c r="G23" s="43"/>
      <c r="H23" s="43"/>
      <c r="I23" s="43"/>
      <c r="J23" s="44"/>
      <c r="K23" s="44"/>
      <c r="L23" s="44"/>
      <c r="M23" s="44"/>
      <c r="N23" s="37">
        <f t="shared" si="0"/>
        <v>0</v>
      </c>
      <c r="O23" s="38">
        <f t="shared" si="1"/>
        <v>0</v>
      </c>
      <c r="P23" s="39">
        <f t="shared" si="2"/>
        <v>0</v>
      </c>
    </row>
    <row r="24" spans="2:16" ht="15" thickBot="1" x14ac:dyDescent="0.35">
      <c r="B24" s="45">
        <v>15</v>
      </c>
      <c r="C24" s="46"/>
      <c r="D24" s="46"/>
      <c r="E24" s="46"/>
      <c r="F24" s="46"/>
      <c r="G24" s="46"/>
      <c r="H24" s="46"/>
      <c r="I24" s="46"/>
      <c r="J24" s="47"/>
      <c r="K24" s="47"/>
      <c r="L24" s="47"/>
      <c r="M24" s="47"/>
      <c r="N24" s="37">
        <f t="shared" si="0"/>
        <v>0</v>
      </c>
      <c r="O24" s="38">
        <f t="shared" si="1"/>
        <v>0</v>
      </c>
      <c r="P24" s="39">
        <f t="shared" si="2"/>
        <v>0</v>
      </c>
    </row>
    <row r="25" spans="2:16" x14ac:dyDescent="0.3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</row>
    <row r="26" spans="2:16" x14ac:dyDescent="0.3">
      <c r="B26" s="49"/>
      <c r="C26" s="49"/>
      <c r="D26" s="49"/>
      <c r="E26" s="49"/>
      <c r="F26" s="49"/>
      <c r="G26" s="49"/>
      <c r="H26" s="49"/>
      <c r="I26" s="49"/>
      <c r="J26" s="50"/>
      <c r="K26" s="50"/>
      <c r="L26" s="50"/>
      <c r="M26" s="50"/>
      <c r="N26" s="50"/>
      <c r="O26" s="50"/>
      <c r="P26" s="50"/>
    </row>
    <row r="27" spans="2:16" x14ac:dyDescent="0.3">
      <c r="B27" s="49"/>
      <c r="C27" s="49"/>
      <c r="D27" s="49"/>
      <c r="E27" s="49"/>
      <c r="F27" s="49"/>
      <c r="G27" s="49"/>
      <c r="H27" s="49"/>
      <c r="I27" s="49"/>
      <c r="J27" s="50"/>
      <c r="K27" s="50"/>
      <c r="L27" s="50"/>
      <c r="M27" s="50"/>
      <c r="N27" s="50"/>
      <c r="O27" s="50"/>
      <c r="P27" s="50"/>
    </row>
    <row r="28" spans="2:16" x14ac:dyDescent="0.3">
      <c r="B28" s="49"/>
      <c r="C28" s="49"/>
      <c r="D28" s="49"/>
      <c r="E28" s="49"/>
      <c r="F28" s="49"/>
      <c r="G28" s="49"/>
      <c r="H28" s="49"/>
      <c r="I28" s="49"/>
      <c r="J28" s="50"/>
      <c r="K28" s="50"/>
      <c r="L28" s="50"/>
      <c r="M28" s="50"/>
      <c r="N28" s="50"/>
      <c r="O28" s="50"/>
      <c r="P28" s="50"/>
    </row>
    <row r="29" spans="2:16" x14ac:dyDescent="0.3">
      <c r="B29" s="49"/>
      <c r="C29" s="49"/>
      <c r="D29" s="49"/>
      <c r="E29" s="49"/>
      <c r="F29" s="49"/>
      <c r="G29" s="49"/>
      <c r="H29" s="49"/>
      <c r="I29" s="49"/>
      <c r="J29" s="50"/>
      <c r="K29" s="50"/>
      <c r="L29" s="50"/>
      <c r="M29" s="50"/>
      <c r="N29" s="50"/>
      <c r="O29" s="50"/>
      <c r="P29" s="50"/>
    </row>
    <row r="30" spans="2:16" x14ac:dyDescent="0.3">
      <c r="B30" s="49"/>
      <c r="C30" s="49"/>
      <c r="D30" s="49"/>
      <c r="E30" s="49"/>
      <c r="F30" s="49"/>
      <c r="G30" s="49"/>
      <c r="H30" s="49"/>
      <c r="I30" s="49"/>
      <c r="J30" s="50"/>
      <c r="K30" s="50"/>
      <c r="L30" s="50"/>
      <c r="M30" s="50"/>
      <c r="N30" s="50"/>
      <c r="O30" s="50"/>
      <c r="P30" s="50"/>
    </row>
    <row r="31" spans="2:16" x14ac:dyDescent="0.3">
      <c r="B31" s="49"/>
      <c r="C31" s="49"/>
      <c r="D31" s="49"/>
      <c r="E31" s="49"/>
      <c r="F31" s="49"/>
      <c r="G31" s="49"/>
      <c r="H31" s="49"/>
      <c r="I31" s="49"/>
      <c r="J31" s="50"/>
      <c r="K31" s="50"/>
      <c r="L31" s="50"/>
      <c r="M31" s="50"/>
      <c r="N31" s="50"/>
      <c r="O31" s="50"/>
      <c r="P31" s="50"/>
    </row>
    <row r="32" spans="2:16" x14ac:dyDescent="0.3">
      <c r="B32" s="49"/>
      <c r="C32" s="49"/>
      <c r="D32" s="49"/>
      <c r="E32" s="49"/>
      <c r="F32" s="49"/>
      <c r="G32" s="49"/>
      <c r="H32" s="49"/>
      <c r="I32" s="49"/>
      <c r="J32" s="50"/>
      <c r="K32" s="50"/>
      <c r="L32" s="50"/>
      <c r="M32" s="50"/>
      <c r="N32" s="50"/>
      <c r="O32" s="50"/>
      <c r="P32" s="50"/>
    </row>
    <row r="33" spans="2:16" x14ac:dyDescent="0.3">
      <c r="B33" s="49"/>
      <c r="C33" s="49"/>
      <c r="D33" s="49"/>
      <c r="E33" s="49"/>
      <c r="F33" s="49"/>
      <c r="G33" s="49"/>
      <c r="H33" s="49"/>
      <c r="I33" s="49"/>
      <c r="J33" s="50"/>
      <c r="K33" s="50"/>
      <c r="L33" s="50"/>
      <c r="M33" s="50"/>
      <c r="N33" s="50"/>
      <c r="O33" s="50"/>
      <c r="P33" s="50"/>
    </row>
  </sheetData>
  <mergeCells count="9">
    <mergeCell ref="J31:P31"/>
    <mergeCell ref="J32:P32"/>
    <mergeCell ref="J33:P33"/>
    <mergeCell ref="L5:M5"/>
    <mergeCell ref="J26:P26"/>
    <mergeCell ref="J27:P27"/>
    <mergeCell ref="J28:P28"/>
    <mergeCell ref="J29:P29"/>
    <mergeCell ref="J30:P3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8E7B4-6430-44ED-AA37-CDF3858CBFDC}">
  <dimension ref="B2:R36"/>
  <sheetViews>
    <sheetView zoomScale="70" zoomScaleNormal="70" workbookViewId="0">
      <selection activeCell="K16" sqref="K16"/>
    </sheetView>
  </sheetViews>
  <sheetFormatPr defaultColWidth="9.109375" defaultRowHeight="14.4" x14ac:dyDescent="0.3"/>
  <cols>
    <col min="1" max="1" width="5.6640625" style="48" customWidth="1"/>
    <col min="2" max="2" width="9.109375" style="48"/>
    <col min="3" max="8" width="16.44140625" style="48" customWidth="1"/>
    <col min="9" max="9" width="22.5546875" style="48" customWidth="1"/>
    <col min="10" max="10" width="24" style="48" customWidth="1"/>
    <col min="11" max="11" width="16.44140625" style="48" customWidth="1"/>
    <col min="12" max="12" width="14.6640625" style="48" customWidth="1"/>
    <col min="13" max="14" width="17.109375" style="48" customWidth="1"/>
    <col min="15" max="15" width="20.109375" style="48" customWidth="1"/>
    <col min="16" max="16" width="14.109375" style="48" customWidth="1"/>
    <col min="17" max="17" width="15.44140625" style="48" customWidth="1"/>
    <col min="18" max="18" width="11.5546875" style="48" customWidth="1"/>
    <col min="19" max="16384" width="9.109375" style="48"/>
  </cols>
  <sheetData>
    <row r="2" spans="2:18" ht="21" x14ac:dyDescent="0.4">
      <c r="B2" s="1" t="s">
        <v>29</v>
      </c>
      <c r="C2" s="1"/>
      <c r="D2" s="1"/>
      <c r="E2" s="1"/>
      <c r="F2" s="1"/>
      <c r="G2" s="1"/>
      <c r="H2" s="1"/>
    </row>
    <row r="3" spans="2:18" ht="21.6" thickBot="1" x14ac:dyDescent="0.45">
      <c r="B3" s="51"/>
      <c r="C3"/>
      <c r="D3"/>
      <c r="E3"/>
      <c r="F3"/>
      <c r="G3"/>
      <c r="H3"/>
    </row>
    <row r="4" spans="2:18" x14ac:dyDescent="0.3">
      <c r="B4" s="52" t="s">
        <v>1</v>
      </c>
      <c r="C4" s="53"/>
      <c r="D4" s="53"/>
      <c r="E4" s="53"/>
      <c r="F4" s="53"/>
      <c r="G4" s="53"/>
      <c r="H4" s="53"/>
      <c r="I4" s="54"/>
      <c r="J4" s="54"/>
      <c r="K4" s="54"/>
      <c r="L4" s="55"/>
    </row>
    <row r="5" spans="2:18" ht="15" thickBot="1" x14ac:dyDescent="0.35">
      <c r="B5" s="56" t="s">
        <v>2</v>
      </c>
      <c r="C5" s="57"/>
      <c r="D5" s="57"/>
      <c r="E5" s="57"/>
      <c r="F5" s="57"/>
      <c r="G5" s="57"/>
      <c r="H5" s="57"/>
      <c r="I5" s="58"/>
      <c r="J5" s="58"/>
      <c r="K5" s="58"/>
      <c r="L5" s="59"/>
    </row>
    <row r="6" spans="2:18" ht="15" thickBot="1" x14ac:dyDescent="0.35"/>
    <row r="7" spans="2:18" ht="129.6" x14ac:dyDescent="0.3">
      <c r="B7" s="60" t="s">
        <v>4</v>
      </c>
      <c r="C7" s="61" t="s">
        <v>5</v>
      </c>
      <c r="D7" s="61" t="s">
        <v>6</v>
      </c>
      <c r="E7" s="61" t="s">
        <v>7</v>
      </c>
      <c r="F7" s="62" t="s">
        <v>8</v>
      </c>
      <c r="G7" s="62" t="s">
        <v>9</v>
      </c>
      <c r="H7" s="62" t="s">
        <v>10</v>
      </c>
      <c r="I7" s="62" t="s">
        <v>30</v>
      </c>
      <c r="J7" s="62" t="s">
        <v>31</v>
      </c>
      <c r="K7" s="62" t="s">
        <v>32</v>
      </c>
      <c r="L7" s="62" t="s">
        <v>33</v>
      </c>
      <c r="M7" s="62" t="s">
        <v>34</v>
      </c>
      <c r="N7" s="62" t="s">
        <v>35</v>
      </c>
      <c r="O7" s="62" t="s">
        <v>36</v>
      </c>
      <c r="P7" s="63" t="s">
        <v>16</v>
      </c>
      <c r="Q7" s="63" t="s">
        <v>17</v>
      </c>
      <c r="R7" s="64" t="s">
        <v>18</v>
      </c>
    </row>
    <row r="8" spans="2:18" x14ac:dyDescent="0.3">
      <c r="B8" s="65"/>
      <c r="C8" s="66"/>
      <c r="D8" s="66"/>
      <c r="E8" s="66"/>
      <c r="F8" s="66"/>
      <c r="G8" s="66"/>
      <c r="H8" s="66"/>
      <c r="I8" s="67" t="s">
        <v>37</v>
      </c>
      <c r="J8" s="67" t="s">
        <v>38</v>
      </c>
      <c r="K8" s="67" t="s">
        <v>39</v>
      </c>
      <c r="L8" s="67" t="s">
        <v>40</v>
      </c>
      <c r="M8" s="67" t="s">
        <v>41</v>
      </c>
      <c r="N8" s="67" t="s">
        <v>42</v>
      </c>
      <c r="O8" s="67" t="s">
        <v>43</v>
      </c>
      <c r="P8" s="67" t="s">
        <v>44</v>
      </c>
      <c r="Q8" s="67" t="s">
        <v>45</v>
      </c>
      <c r="R8" s="68" t="s">
        <v>46</v>
      </c>
    </row>
    <row r="9" spans="2:18" ht="15" thickBot="1" x14ac:dyDescent="0.35">
      <c r="B9" s="69" t="s">
        <v>20</v>
      </c>
      <c r="C9" s="70"/>
      <c r="D9" s="70"/>
      <c r="E9" s="70"/>
      <c r="F9" s="70"/>
      <c r="G9" s="70"/>
      <c r="H9" s="70"/>
      <c r="I9" s="71"/>
      <c r="J9" s="71"/>
      <c r="K9" s="72">
        <v>2</v>
      </c>
      <c r="L9" s="72">
        <v>1</v>
      </c>
      <c r="M9" s="72">
        <v>2</v>
      </c>
      <c r="N9" s="72">
        <v>3</v>
      </c>
      <c r="O9" s="72">
        <v>2</v>
      </c>
      <c r="P9" s="73"/>
      <c r="Q9" s="74"/>
      <c r="R9" s="75"/>
    </row>
    <row r="10" spans="2:18" ht="15" thickBot="1" x14ac:dyDescent="0.35">
      <c r="B10" s="69" t="s">
        <v>47</v>
      </c>
      <c r="C10" s="70"/>
      <c r="D10" s="70"/>
      <c r="E10" s="70"/>
      <c r="F10" s="70"/>
      <c r="G10" s="70"/>
      <c r="H10" s="70"/>
      <c r="I10" s="71"/>
      <c r="J10" s="71"/>
      <c r="K10" s="76">
        <f>2*5</f>
        <v>10</v>
      </c>
      <c r="L10" s="76">
        <f>+L9*2</f>
        <v>2</v>
      </c>
      <c r="M10" s="76">
        <f>M9*5</f>
        <v>10</v>
      </c>
      <c r="N10" s="76">
        <f>5*N9</f>
        <v>15</v>
      </c>
      <c r="O10" s="77">
        <f>O9*5</f>
        <v>10</v>
      </c>
      <c r="P10" s="78">
        <f>SUM(K10:O10)</f>
        <v>47</v>
      </c>
      <c r="Q10" s="79"/>
      <c r="R10" s="80"/>
    </row>
    <row r="11" spans="2:18" ht="158.4" x14ac:dyDescent="0.3">
      <c r="B11" s="81">
        <v>1</v>
      </c>
      <c r="C11" s="82"/>
      <c r="D11" s="32" t="s">
        <v>22</v>
      </c>
      <c r="E11" s="32" t="s">
        <v>23</v>
      </c>
      <c r="F11" s="32" t="s">
        <v>24</v>
      </c>
      <c r="G11" s="32" t="s">
        <v>25</v>
      </c>
      <c r="H11" s="82"/>
      <c r="I11" s="33" t="s">
        <v>48</v>
      </c>
      <c r="J11" s="83">
        <v>5000</v>
      </c>
      <c r="K11" s="84">
        <v>1</v>
      </c>
      <c r="L11" s="84">
        <v>1</v>
      </c>
      <c r="M11" s="84">
        <v>3</v>
      </c>
      <c r="N11" s="84">
        <v>1</v>
      </c>
      <c r="O11" s="84">
        <v>1</v>
      </c>
      <c r="P11" s="85">
        <f>($L$9*L11+$M$9*M11+$O$9*O11+$K$9*K11+$N$9*N11)/$P$10</f>
        <v>0.2978723404255319</v>
      </c>
      <c r="Q11" s="38">
        <f>P11*J11</f>
        <v>1489.3617021276596</v>
      </c>
      <c r="R11" s="39">
        <f>IF(Q11&gt;0,RANK(Q11,$Q$11:$Q$25),0)</f>
        <v>2</v>
      </c>
    </row>
    <row r="12" spans="2:18" x14ac:dyDescent="0.3">
      <c r="B12" s="86">
        <v>2</v>
      </c>
      <c r="C12" s="87"/>
      <c r="D12" s="87"/>
      <c r="E12" s="87"/>
      <c r="F12" s="87"/>
      <c r="G12" s="87"/>
      <c r="H12" s="87"/>
      <c r="I12" s="44"/>
      <c r="J12" s="88">
        <v>6000</v>
      </c>
      <c r="K12" s="89">
        <v>5</v>
      </c>
      <c r="L12" s="89">
        <v>1</v>
      </c>
      <c r="M12" s="89">
        <v>4</v>
      </c>
      <c r="N12" s="89">
        <v>1</v>
      </c>
      <c r="O12" s="89">
        <v>2</v>
      </c>
      <c r="P12" s="85">
        <f t="shared" ref="P12:P25" si="0">($L$9*L12+$M$9*M12+$O$9*O12+$K$9*K12+$N$9*N12)/$P$10</f>
        <v>0.55319148936170215</v>
      </c>
      <c r="Q12" s="38">
        <f t="shared" ref="Q12:Q25" si="1">P12*J12</f>
        <v>3319.1489361702129</v>
      </c>
      <c r="R12" s="39">
        <f t="shared" ref="R12:R25" si="2">IF(Q12&gt;0,RANK(Q12,$Q$11:$Q$25),0)</f>
        <v>1</v>
      </c>
    </row>
    <row r="13" spans="2:18" x14ac:dyDescent="0.3">
      <c r="B13" s="86">
        <v>3</v>
      </c>
      <c r="C13" s="87"/>
      <c r="D13" s="87"/>
      <c r="E13" s="87"/>
      <c r="F13" s="87"/>
      <c r="G13" s="87"/>
      <c r="H13" s="87"/>
      <c r="I13" s="44"/>
      <c r="J13" s="88">
        <v>4000</v>
      </c>
      <c r="K13" s="89">
        <v>1</v>
      </c>
      <c r="L13" s="89">
        <v>2</v>
      </c>
      <c r="M13" s="89">
        <v>1</v>
      </c>
      <c r="N13" s="89">
        <v>1</v>
      </c>
      <c r="O13" s="89">
        <v>1</v>
      </c>
      <c r="P13" s="85">
        <f t="shared" si="0"/>
        <v>0.23404255319148937</v>
      </c>
      <c r="Q13" s="38">
        <f t="shared" si="1"/>
        <v>936.17021276595744</v>
      </c>
      <c r="R13" s="39">
        <f t="shared" si="2"/>
        <v>3</v>
      </c>
    </row>
    <row r="14" spans="2:18" x14ac:dyDescent="0.3">
      <c r="B14" s="86">
        <v>4</v>
      </c>
      <c r="C14" s="87"/>
      <c r="D14" s="87"/>
      <c r="E14" s="87"/>
      <c r="F14" s="87"/>
      <c r="G14" s="87"/>
      <c r="H14" s="87"/>
      <c r="I14" s="44"/>
      <c r="J14" s="88"/>
      <c r="K14" s="90"/>
      <c r="L14" s="90"/>
      <c r="M14" s="90"/>
      <c r="N14" s="90"/>
      <c r="O14" s="90"/>
      <c r="P14" s="85">
        <f t="shared" si="0"/>
        <v>0</v>
      </c>
      <c r="Q14" s="38">
        <f t="shared" si="1"/>
        <v>0</v>
      </c>
      <c r="R14" s="39">
        <f t="shared" si="2"/>
        <v>0</v>
      </c>
    </row>
    <row r="15" spans="2:18" x14ac:dyDescent="0.3">
      <c r="B15" s="86">
        <v>5</v>
      </c>
      <c r="C15" s="87"/>
      <c r="D15" s="87"/>
      <c r="E15" s="87"/>
      <c r="F15" s="87"/>
      <c r="G15" s="87"/>
      <c r="H15" s="87"/>
      <c r="I15" s="44"/>
      <c r="J15" s="88"/>
      <c r="K15" s="88"/>
      <c r="L15" s="44"/>
      <c r="M15" s="44"/>
      <c r="N15" s="44"/>
      <c r="O15" s="44"/>
      <c r="P15" s="85">
        <f t="shared" si="0"/>
        <v>0</v>
      </c>
      <c r="Q15" s="38">
        <f t="shared" si="1"/>
        <v>0</v>
      </c>
      <c r="R15" s="39">
        <f t="shared" si="2"/>
        <v>0</v>
      </c>
    </row>
    <row r="16" spans="2:18" x14ac:dyDescent="0.3">
      <c r="B16" s="86">
        <v>6</v>
      </c>
      <c r="C16" s="87"/>
      <c r="D16" s="87"/>
      <c r="E16" s="87"/>
      <c r="F16" s="87"/>
      <c r="G16" s="87"/>
      <c r="H16" s="87"/>
      <c r="I16" s="44"/>
      <c r="J16" s="88"/>
      <c r="K16" s="88"/>
      <c r="L16" s="44"/>
      <c r="M16" s="44"/>
      <c r="N16" s="44"/>
      <c r="O16" s="44"/>
      <c r="P16" s="85">
        <f t="shared" si="0"/>
        <v>0</v>
      </c>
      <c r="Q16" s="38">
        <f t="shared" si="1"/>
        <v>0</v>
      </c>
      <c r="R16" s="39">
        <f t="shared" si="2"/>
        <v>0</v>
      </c>
    </row>
    <row r="17" spans="2:18" x14ac:dyDescent="0.3">
      <c r="B17" s="86">
        <v>7</v>
      </c>
      <c r="C17" s="87"/>
      <c r="D17" s="87"/>
      <c r="E17" s="87"/>
      <c r="F17" s="87"/>
      <c r="G17" s="87"/>
      <c r="H17" s="87"/>
      <c r="I17" s="44"/>
      <c r="J17" s="88"/>
      <c r="K17" s="88"/>
      <c r="L17" s="44"/>
      <c r="M17" s="44"/>
      <c r="N17" s="44"/>
      <c r="O17" s="44"/>
      <c r="P17" s="85">
        <f t="shared" si="0"/>
        <v>0</v>
      </c>
      <c r="Q17" s="38">
        <f t="shared" si="1"/>
        <v>0</v>
      </c>
      <c r="R17" s="39">
        <f t="shared" si="2"/>
        <v>0</v>
      </c>
    </row>
    <row r="18" spans="2:18" x14ac:dyDescent="0.3">
      <c r="B18" s="86">
        <v>8</v>
      </c>
      <c r="C18" s="87"/>
      <c r="D18" s="87"/>
      <c r="E18" s="87"/>
      <c r="F18" s="87"/>
      <c r="G18" s="87"/>
      <c r="H18" s="87"/>
      <c r="I18" s="44"/>
      <c r="J18" s="88"/>
      <c r="K18" s="88"/>
      <c r="L18" s="44"/>
      <c r="M18" s="44"/>
      <c r="N18" s="44"/>
      <c r="O18" s="44"/>
      <c r="P18" s="85">
        <f t="shared" si="0"/>
        <v>0</v>
      </c>
      <c r="Q18" s="38">
        <f t="shared" si="1"/>
        <v>0</v>
      </c>
      <c r="R18" s="39">
        <f t="shared" si="2"/>
        <v>0</v>
      </c>
    </row>
    <row r="19" spans="2:18" x14ac:dyDescent="0.3">
      <c r="B19" s="86">
        <v>9</v>
      </c>
      <c r="C19" s="87"/>
      <c r="D19" s="87"/>
      <c r="E19" s="87"/>
      <c r="F19" s="87"/>
      <c r="G19" s="87"/>
      <c r="H19" s="87"/>
      <c r="I19" s="44"/>
      <c r="J19" s="88"/>
      <c r="K19" s="88"/>
      <c r="L19" s="44"/>
      <c r="M19" s="44"/>
      <c r="N19" s="44"/>
      <c r="O19" s="44"/>
      <c r="P19" s="85">
        <f t="shared" si="0"/>
        <v>0</v>
      </c>
      <c r="Q19" s="38">
        <f t="shared" si="1"/>
        <v>0</v>
      </c>
      <c r="R19" s="39">
        <f t="shared" si="2"/>
        <v>0</v>
      </c>
    </row>
    <row r="20" spans="2:18" x14ac:dyDescent="0.3">
      <c r="B20" s="86">
        <v>10</v>
      </c>
      <c r="C20" s="87"/>
      <c r="D20" s="87"/>
      <c r="E20" s="87"/>
      <c r="F20" s="87"/>
      <c r="G20" s="87"/>
      <c r="H20" s="87"/>
      <c r="I20" s="44"/>
      <c r="J20" s="88"/>
      <c r="K20" s="88"/>
      <c r="L20" s="44"/>
      <c r="M20" s="44"/>
      <c r="N20" s="44"/>
      <c r="O20" s="44"/>
      <c r="P20" s="85">
        <f t="shared" si="0"/>
        <v>0</v>
      </c>
      <c r="Q20" s="38">
        <f t="shared" si="1"/>
        <v>0</v>
      </c>
      <c r="R20" s="39">
        <f t="shared" si="2"/>
        <v>0</v>
      </c>
    </row>
    <row r="21" spans="2:18" x14ac:dyDescent="0.3">
      <c r="B21" s="86">
        <v>11</v>
      </c>
      <c r="C21" s="87"/>
      <c r="D21" s="87"/>
      <c r="E21" s="87"/>
      <c r="F21" s="87"/>
      <c r="G21" s="87"/>
      <c r="H21" s="87"/>
      <c r="I21" s="44"/>
      <c r="J21" s="88"/>
      <c r="K21" s="88"/>
      <c r="L21" s="44"/>
      <c r="M21" s="44"/>
      <c r="N21" s="44"/>
      <c r="O21" s="44"/>
      <c r="P21" s="85">
        <f t="shared" si="0"/>
        <v>0</v>
      </c>
      <c r="Q21" s="38">
        <f t="shared" si="1"/>
        <v>0</v>
      </c>
      <c r="R21" s="39">
        <f t="shared" si="2"/>
        <v>0</v>
      </c>
    </row>
    <row r="22" spans="2:18" x14ac:dyDescent="0.3">
      <c r="B22" s="86">
        <v>12</v>
      </c>
      <c r="C22" s="87"/>
      <c r="D22" s="87"/>
      <c r="E22" s="87"/>
      <c r="F22" s="87"/>
      <c r="G22" s="87"/>
      <c r="H22" s="87"/>
      <c r="I22" s="44"/>
      <c r="J22" s="88"/>
      <c r="K22" s="88"/>
      <c r="L22" s="44"/>
      <c r="M22" s="44"/>
      <c r="N22" s="44"/>
      <c r="O22" s="44"/>
      <c r="P22" s="85">
        <f t="shared" si="0"/>
        <v>0</v>
      </c>
      <c r="Q22" s="38">
        <f t="shared" si="1"/>
        <v>0</v>
      </c>
      <c r="R22" s="39">
        <f t="shared" si="2"/>
        <v>0</v>
      </c>
    </row>
    <row r="23" spans="2:18" x14ac:dyDescent="0.3">
      <c r="B23" s="86">
        <v>13</v>
      </c>
      <c r="C23" s="87"/>
      <c r="D23" s="87"/>
      <c r="E23" s="87"/>
      <c r="F23" s="87"/>
      <c r="G23" s="87"/>
      <c r="H23" s="87"/>
      <c r="I23" s="44"/>
      <c r="J23" s="88"/>
      <c r="K23" s="88"/>
      <c r="L23" s="44"/>
      <c r="M23" s="44"/>
      <c r="N23" s="44"/>
      <c r="O23" s="44"/>
      <c r="P23" s="85">
        <f t="shared" si="0"/>
        <v>0</v>
      </c>
      <c r="Q23" s="38">
        <f t="shared" si="1"/>
        <v>0</v>
      </c>
      <c r="R23" s="39">
        <f t="shared" si="2"/>
        <v>0</v>
      </c>
    </row>
    <row r="24" spans="2:18" x14ac:dyDescent="0.3">
      <c r="B24" s="86">
        <v>14</v>
      </c>
      <c r="C24" s="87"/>
      <c r="D24" s="87"/>
      <c r="E24" s="87"/>
      <c r="F24" s="87"/>
      <c r="G24" s="87"/>
      <c r="H24" s="87"/>
      <c r="I24" s="44"/>
      <c r="J24" s="88"/>
      <c r="K24" s="88"/>
      <c r="L24" s="44"/>
      <c r="M24" s="44"/>
      <c r="N24" s="44"/>
      <c r="O24" s="44"/>
      <c r="P24" s="85">
        <f t="shared" si="0"/>
        <v>0</v>
      </c>
      <c r="Q24" s="38">
        <f t="shared" si="1"/>
        <v>0</v>
      </c>
      <c r="R24" s="39">
        <f t="shared" si="2"/>
        <v>0</v>
      </c>
    </row>
    <row r="25" spans="2:18" ht="15" thickBot="1" x14ac:dyDescent="0.35">
      <c r="B25" s="91">
        <v>15</v>
      </c>
      <c r="C25" s="92"/>
      <c r="D25" s="92"/>
      <c r="E25" s="92"/>
      <c r="F25" s="92"/>
      <c r="G25" s="92"/>
      <c r="H25" s="92"/>
      <c r="I25" s="47"/>
      <c r="J25" s="93"/>
      <c r="K25" s="93"/>
      <c r="L25" s="47"/>
      <c r="M25" s="47"/>
      <c r="N25" s="47"/>
      <c r="O25" s="47"/>
      <c r="P25" s="85">
        <f t="shared" si="0"/>
        <v>0</v>
      </c>
      <c r="Q25" s="38">
        <f t="shared" si="1"/>
        <v>0</v>
      </c>
      <c r="R25" s="94">
        <f t="shared" si="2"/>
        <v>0</v>
      </c>
    </row>
    <row r="27" spans="2:18" ht="21.75" customHeight="1" x14ac:dyDescent="0.3">
      <c r="B27" s="49" t="s">
        <v>49</v>
      </c>
      <c r="C27" s="49"/>
      <c r="D27" s="49"/>
      <c r="E27" s="49"/>
      <c r="F27" s="49"/>
      <c r="G27" s="49"/>
      <c r="H27" s="49"/>
      <c r="I27" s="50" t="s">
        <v>50</v>
      </c>
      <c r="J27" s="50"/>
      <c r="K27" s="50"/>
      <c r="L27" s="50"/>
      <c r="M27" s="50"/>
      <c r="N27" s="50"/>
      <c r="O27" s="50"/>
      <c r="P27" s="50"/>
      <c r="Q27" s="50"/>
      <c r="R27" s="50"/>
    </row>
    <row r="28" spans="2:18" ht="21.75" customHeight="1" x14ac:dyDescent="0.3">
      <c r="B28" s="49" t="s">
        <v>38</v>
      </c>
      <c r="C28" s="49"/>
      <c r="D28" s="49"/>
      <c r="E28" s="49"/>
      <c r="F28" s="49"/>
      <c r="G28" s="49"/>
      <c r="H28" s="49"/>
      <c r="I28" s="50" t="s">
        <v>51</v>
      </c>
      <c r="J28" s="50"/>
      <c r="K28" s="50"/>
      <c r="L28" s="50"/>
      <c r="M28" s="50"/>
      <c r="N28" s="50"/>
      <c r="O28" s="50"/>
      <c r="P28" s="50"/>
      <c r="Q28" s="50"/>
      <c r="R28" s="50"/>
    </row>
    <row r="29" spans="2:18" ht="21.75" customHeight="1" x14ac:dyDescent="0.3">
      <c r="B29" s="49" t="s">
        <v>39</v>
      </c>
      <c r="C29" s="49"/>
      <c r="D29" s="49"/>
      <c r="E29" s="49"/>
      <c r="F29" s="49"/>
      <c r="G29" s="49"/>
      <c r="H29" s="49"/>
      <c r="I29" s="95" t="s">
        <v>52</v>
      </c>
      <c r="J29" s="96"/>
      <c r="K29" s="96"/>
      <c r="L29" s="96"/>
      <c r="M29" s="96"/>
      <c r="N29" s="96"/>
      <c r="O29" s="96"/>
      <c r="P29" s="96"/>
      <c r="Q29" s="96"/>
      <c r="R29" s="96"/>
    </row>
    <row r="30" spans="2:18" ht="21.75" customHeight="1" x14ac:dyDescent="0.3">
      <c r="B30" s="49" t="s">
        <v>40</v>
      </c>
      <c r="C30" s="49"/>
      <c r="D30" s="49"/>
      <c r="E30" s="49"/>
      <c r="F30" s="49"/>
      <c r="G30" s="49"/>
      <c r="H30" s="49"/>
      <c r="I30" s="50" t="s">
        <v>53</v>
      </c>
      <c r="J30" s="50"/>
      <c r="K30" s="50"/>
      <c r="L30" s="50"/>
      <c r="M30" s="50"/>
      <c r="N30" s="50"/>
      <c r="O30" s="50"/>
      <c r="P30" s="50"/>
      <c r="Q30" s="50"/>
      <c r="R30" s="50"/>
    </row>
    <row r="31" spans="2:18" ht="36.75" customHeight="1" x14ac:dyDescent="0.3">
      <c r="B31" s="49" t="s">
        <v>41</v>
      </c>
      <c r="C31" s="49"/>
      <c r="D31" s="49"/>
      <c r="E31" s="49"/>
      <c r="F31" s="49"/>
      <c r="G31" s="49"/>
      <c r="H31" s="49"/>
      <c r="I31" s="50" t="s">
        <v>54</v>
      </c>
      <c r="J31" s="50"/>
      <c r="K31" s="50"/>
      <c r="L31" s="50"/>
      <c r="M31" s="50"/>
      <c r="N31" s="50"/>
      <c r="O31" s="50"/>
      <c r="P31" s="50"/>
      <c r="Q31" s="50"/>
      <c r="R31" s="50"/>
    </row>
    <row r="32" spans="2:18" ht="36" customHeight="1" x14ac:dyDescent="0.3">
      <c r="B32" s="49" t="s">
        <v>42</v>
      </c>
      <c r="C32" s="49"/>
      <c r="D32" s="49"/>
      <c r="E32" s="49"/>
      <c r="F32" s="49"/>
      <c r="G32" s="49"/>
      <c r="H32" s="49"/>
      <c r="I32" s="50" t="s">
        <v>55</v>
      </c>
      <c r="J32" s="50"/>
      <c r="K32" s="50"/>
      <c r="L32" s="50"/>
      <c r="M32" s="50"/>
      <c r="N32" s="50"/>
      <c r="O32" s="50"/>
      <c r="P32" s="50"/>
      <c r="Q32" s="50"/>
      <c r="R32" s="50"/>
    </row>
    <row r="33" spans="2:18" ht="36" customHeight="1" x14ac:dyDescent="0.3">
      <c r="B33" s="49" t="s">
        <v>43</v>
      </c>
      <c r="C33" s="49"/>
      <c r="D33" s="49"/>
      <c r="E33" s="49"/>
      <c r="F33" s="49"/>
      <c r="G33" s="49"/>
      <c r="H33" s="49"/>
      <c r="I33" s="50" t="s">
        <v>56</v>
      </c>
      <c r="J33" s="50"/>
      <c r="K33" s="50"/>
      <c r="L33" s="50"/>
      <c r="M33" s="50"/>
      <c r="N33" s="50"/>
      <c r="O33" s="50"/>
      <c r="P33" s="50"/>
      <c r="Q33" s="50"/>
      <c r="R33" s="50"/>
    </row>
    <row r="34" spans="2:18" ht="21.75" customHeight="1" x14ac:dyDescent="0.3">
      <c r="B34" s="49" t="s">
        <v>44</v>
      </c>
      <c r="C34" s="49"/>
      <c r="D34" s="49"/>
      <c r="E34" s="49"/>
      <c r="F34" s="49"/>
      <c r="G34" s="49"/>
      <c r="H34" s="49"/>
      <c r="I34" s="50" t="s">
        <v>57</v>
      </c>
      <c r="J34" s="50"/>
      <c r="K34" s="50"/>
      <c r="L34" s="50"/>
      <c r="M34" s="50"/>
      <c r="N34" s="50"/>
      <c r="O34" s="50"/>
      <c r="P34" s="50"/>
      <c r="Q34" s="50"/>
      <c r="R34" s="50"/>
    </row>
    <row r="35" spans="2:18" ht="21.75" customHeight="1" x14ac:dyDescent="0.3">
      <c r="B35" s="49" t="s">
        <v>45</v>
      </c>
      <c r="C35" s="49"/>
      <c r="D35" s="49"/>
      <c r="E35" s="49"/>
      <c r="F35" s="49"/>
      <c r="G35" s="49"/>
      <c r="H35" s="49"/>
      <c r="I35" s="50" t="s">
        <v>58</v>
      </c>
      <c r="J35" s="50"/>
      <c r="K35" s="50"/>
      <c r="L35" s="50"/>
      <c r="M35" s="50"/>
      <c r="N35" s="50"/>
      <c r="O35" s="50"/>
      <c r="P35" s="50"/>
      <c r="Q35" s="50"/>
      <c r="R35" s="50"/>
    </row>
    <row r="36" spans="2:18" ht="21.75" customHeight="1" x14ac:dyDescent="0.3">
      <c r="B36" s="49" t="s">
        <v>46</v>
      </c>
      <c r="C36" s="49"/>
      <c r="D36" s="49"/>
      <c r="E36" s="49"/>
      <c r="F36" s="49"/>
      <c r="G36" s="49"/>
      <c r="H36" s="49"/>
      <c r="I36" s="50" t="s">
        <v>59</v>
      </c>
      <c r="J36" s="50"/>
      <c r="K36" s="50"/>
      <c r="L36" s="50"/>
      <c r="M36" s="50"/>
      <c r="N36" s="50"/>
      <c r="O36" s="50"/>
      <c r="P36" s="50"/>
      <c r="Q36" s="50"/>
      <c r="R36" s="50"/>
    </row>
  </sheetData>
  <mergeCells count="11">
    <mergeCell ref="I32:R32"/>
    <mergeCell ref="I33:R33"/>
    <mergeCell ref="I34:R34"/>
    <mergeCell ref="I35:R35"/>
    <mergeCell ref="I36:R36"/>
    <mergeCell ref="B9:J9"/>
    <mergeCell ref="B10:J10"/>
    <mergeCell ref="I27:R27"/>
    <mergeCell ref="I28:R28"/>
    <mergeCell ref="I30:R30"/>
    <mergeCell ref="I31:R31"/>
  </mergeCells>
  <dataValidations count="2">
    <dataValidation type="whole" allowBlank="1" showInputMessage="1" showErrorMessage="1" sqref="M11:O25" xr:uid="{8C8A6A45-E467-4B19-8B19-66AACDAB4EE5}">
      <formula1>1</formula1>
      <formula2>5</formula2>
    </dataValidation>
    <dataValidation type="whole" allowBlank="1" showInputMessage="1" showErrorMessage="1" sqref="L11:L25" xr:uid="{60B49838-ED8A-49EB-AF3B-3D57200BBACF}">
      <formula1>1</formula1>
      <formula2>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Παρ. Η(α) Επιτόπιες Έργων ΣΧ</vt:lpstr>
      <vt:lpstr>Παρ. Η(β)_Επιτόπιος Έργων ΣΧ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Lasetta</dc:creator>
  <cp:lastModifiedBy>Elena Lasetta</cp:lastModifiedBy>
  <dcterms:created xsi:type="dcterms:W3CDTF">2023-11-30T09:03:40Z</dcterms:created>
  <dcterms:modified xsi:type="dcterms:W3CDTF">2023-11-30T09:08:56Z</dcterms:modified>
</cp:coreProperties>
</file>